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0644D4D0-4FCE-4EFB-ACAF-7C3CE4DFF704}"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 r="L121" i="10" s="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<sst xmlns="http://schemas.openxmlformats.org/spreadsheetml/2006/main" count="444" uniqueCount="341">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</sst>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topLeftCell="A13" zoomScale="85" zoomScaleNormal="85" zoomScaleSheetLayoutView="100" workbookViewId="0">
      <selection activeCell="E39" sqref="E39:F39"/>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129</v>
      </c>
      <c r="B10" s="164"/>
      <c r="C10" s="164"/>
      <c r="D10" s="161" t="str">
        <f>VLOOKUP(A10,datos,2,0)</f>
        <v>Experto/a 3</v>
      </c>
      <c r="E10" s="161"/>
      <c r="F10" s="161"/>
      <c r="G10" s="158" t="str">
        <f>VLOOKUP(A10,datos,3,0)</f>
        <v>Experto/a en Compliance Monitoring</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Seguridad Operacional, Infraestructuras, Servicios Aeroportuarios y Normativa (EASA, OACI, AESA, …).</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15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7 años de experiencia en el sector de la Ingeniería/Consultoría del Transporte.</v>
      </c>
      <c r="C20" s="193"/>
      <c r="D20" s="193"/>
      <c r="E20" s="193"/>
      <c r="F20" s="193"/>
      <c r="G20" s="193"/>
      <c r="H20" s="193"/>
      <c r="I20" s="43"/>
      <c r="J20" s="177"/>
      <c r="K20" s="177"/>
      <c r="L20" s="178"/>
    </row>
    <row r="21" spans="1:12" s="2" customFormat="1" ht="60" customHeight="1" thickBot="1" x14ac:dyDescent="0.3">
      <c r="A21" s="35" t="s">
        <v>38</v>
      </c>
      <c r="B21" s="192" t="str">
        <f>VLOOKUP(A10,datos,8,0)</f>
        <v>Al menos 3 años de experiencia en estudios/proyectos relacionados con campo de vuelos.</v>
      </c>
      <c r="C21" s="192"/>
      <c r="D21" s="192"/>
      <c r="E21" s="192"/>
      <c r="F21" s="192"/>
      <c r="G21" s="192"/>
      <c r="H21" s="192"/>
      <c r="I21" s="43"/>
      <c r="J21" s="177"/>
      <c r="K21" s="177"/>
      <c r="L21" s="178"/>
    </row>
    <row r="22" spans="1:12" s="2" customFormat="1" ht="60" customHeight="1" thickBot="1" x14ac:dyDescent="0.3">
      <c r="A22" s="35" t="s">
        <v>39</v>
      </c>
      <c r="B22" s="192" t="str">
        <f>VLOOKUP(A10,datos,9,0)</f>
        <v>Al menos 1,5 años de experiencia en las funciones relacionadas con el puesto descritas en apartado 1.14.</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Al menos 15 años de manejo de paquete MS Office.</v>
      </c>
      <c r="B24" s="153"/>
      <c r="C24" s="153"/>
      <c r="D24" s="153"/>
      <c r="E24" s="153"/>
      <c r="F24" s="153"/>
      <c r="G24" s="153"/>
      <c r="H24" s="179"/>
      <c r="I24" s="43"/>
      <c r="J24" s="177"/>
      <c r="K24" s="177"/>
      <c r="L24" s="178"/>
    </row>
    <row r="25" spans="1:12" s="2" customFormat="1" ht="65.400000000000006" customHeight="1" thickBot="1" x14ac:dyDescent="0.3">
      <c r="A25" s="152" t="str">
        <f>VLOOKUP(A10,datos,11,0)</f>
        <v>Al menos 7 años de manejo de CAD.</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BFrDldILu9dUNrAEusP04f1C3iMSTt94R7W/Y86V3v9sOVwUXJXsOAQ/UWNhShXZ//glGS9Ug8+pRPOULOlk+w==" saltValue="jErK53vv7xx35QUvtqPTz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2024-12-30T11:12:46Z</dcterms:modified>
</cp:coreProperties>
</file>